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 analyzer" sheetId="1" state="visible" r:id="rId1"/>
    <sheet xmlns:r="http://schemas.openxmlformats.org/officeDocument/2006/relationships" name="How it works" sheetId="2" state="visible" r:id="rId2"/>
  </sheets>
  <definedNames>
    <definedName name="_xlnm.Print_Area" localSheetId="0">'Deal analyzer'!$B$1:$D$46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"/>
    <numFmt numFmtId="166" formatCode="$#,##0;[Red]-$#,##0"/>
    <numFmt numFmtId="167" formatCode="0.00%;[Red]-0.00%"/>
  </numFmts>
  <fonts count="14">
    <font>
      <name val="Calibri"/>
      <family val="2"/>
      <color theme="1"/>
      <sz val="11"/>
      <scheme val="minor"/>
    </font>
    <font>
      <name val="Calibri"/>
      <b val="1"/>
      <color rgb="001D1D1F"/>
      <sz val="18"/>
    </font>
    <font>
      <name val="Calibri"/>
      <color rgb="006E6E73"/>
      <sz val="11"/>
    </font>
    <font>
      <name val="Calibri"/>
      <i val="1"/>
      <color rgb="006E6E73"/>
      <sz val="10"/>
    </font>
    <font>
      <name val="Calibri"/>
      <b val="1"/>
      <color rgb="001D1D1F"/>
      <sz val="13"/>
    </font>
    <font>
      <name val="Calibri"/>
      <b val="1"/>
      <color rgb="006E6E73"/>
    </font>
    <font>
      <name val="Calibri"/>
      <color rgb="001D1D1F"/>
    </font>
    <font>
      <name val="Calibri"/>
      <b val="1"/>
      <color rgb="000071E3"/>
    </font>
    <font>
      <name val="Calibri"/>
      <color rgb="006E6E73"/>
      <sz val="10"/>
    </font>
    <font>
      <name val="Calibri"/>
      <b val="1"/>
      <color rgb="001D1D1F"/>
    </font>
    <font>
      <name val="Calibri"/>
      <b val="1"/>
      <color rgb="001D1D1F"/>
      <sz val="14"/>
    </font>
    <font>
      <name val="Calibri"/>
      <b val="1"/>
      <color rgb="000071E3"/>
      <u val="single"/>
    </font>
    <font>
      <name val="Calibri"/>
      <color rgb="000071E3"/>
      <u val="single"/>
    </font>
    <font>
      <name val="Calibri"/>
      <b val="1"/>
      <color rgb="001D1D1F"/>
      <sz val="16"/>
    </font>
  </fonts>
  <fills count="5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EEF5FE"/>
      </patternFill>
    </fill>
    <fill>
      <patternFill patternType="solid">
        <fgColor rgb="00E8F5EC"/>
      </patternFill>
    </fill>
  </fills>
  <borders count="2">
    <border>
      <left/>
      <right/>
      <top/>
      <bottom/>
      <diagonal/>
    </border>
    <border>
      <bottom style="thin">
        <color rgb="00E8E8E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2" borderId="0" pivotButton="0" quotePrefix="0" xfId="0"/>
    <xf numFmtId="0" fontId="6" fillId="0" borderId="1" pivotButton="0" quotePrefix="0" xfId="0"/>
    <xf numFmtId="164" fontId="7" fillId="3" borderId="1" pivotButton="0" quotePrefix="0" xfId="0"/>
    <xf numFmtId="0" fontId="8" fillId="0" borderId="1" pivotButton="0" quotePrefix="0" xfId="0"/>
    <xf numFmtId="165" fontId="7" fillId="3" borderId="1" pivotButton="0" quotePrefix="0" xfId="0"/>
    <xf numFmtId="10" fontId="7" fillId="3" borderId="1" pivotButton="0" quotePrefix="0" xfId="0"/>
    <xf numFmtId="1" fontId="7" fillId="3" borderId="1" pivotButton="0" quotePrefix="0" xfId="0"/>
    <xf numFmtId="0" fontId="0" fillId="2" borderId="0" pivotButton="0" quotePrefix="0" xfId="0"/>
    <xf numFmtId="164" fontId="9" fillId="0" borderId="1" pivotButton="0" quotePrefix="0" xfId="0"/>
    <xf numFmtId="166" fontId="9" fillId="0" borderId="1" pivotButton="0" quotePrefix="0" xfId="0"/>
    <xf numFmtId="10" fontId="9" fillId="0" borderId="1" pivotButton="0" quotePrefix="0" xfId="0"/>
    <xf numFmtId="167" fontId="9" fillId="0" borderId="1" pivotButton="0" quotePrefix="0" xfId="0"/>
    <xf numFmtId="2" fontId="9" fillId="0" borderId="1" pivotButton="0" quotePrefix="0" xfId="0"/>
    <xf numFmtId="0" fontId="9" fillId="0" borderId="1" pivotButton="0" quotePrefix="0" xfId="0"/>
    <xf numFmtId="0" fontId="0" fillId="0" borderId="1" pivotButton="0" quotePrefix="0" xfId="0"/>
    <xf numFmtId="0" fontId="9" fillId="0" borderId="0" pivotButton="0" quotePrefix="0" xfId="0"/>
    <xf numFmtId="0" fontId="10" fillId="4" borderId="0" pivotButton="0" quotePrefix="0" xfId="0"/>
    <xf numFmtId="0" fontId="8" fillId="4" borderId="0" pivotButton="0" quotePrefix="0" xfId="0"/>
    <xf numFmtId="0" fontId="11" fillId="0" borderId="0" pivotButton="0" quotePrefix="0" xfId="0"/>
    <xf numFmtId="0" fontId="8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9" fillId="0" borderId="0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72" customWidth="1" min="4" max="4"/>
  </cols>
  <sheetData>
    <row r="1">
      <c r="B1" s="1" t="inlineStr">
        <is>
          <t>FirstDoor rental property analysis spreadsheet</t>
        </is>
      </c>
    </row>
    <row r="2">
      <c r="B2" s="2" t="inlineStr">
        <is>
          <t>Type your numbers in the blue cells. Everything else calculates. Same formulas and Good / Okay / Pass scoring as usefirstdoor.com.</t>
        </is>
      </c>
    </row>
    <row r="3">
      <c r="B3" s="3" t="inlineStr">
        <is>
          <t>Educational tool, not financial advice. Verify taxes, insurance and rent with real quotes and comps.</t>
        </is>
      </c>
    </row>
    <row r="5">
      <c r="B5" s="4" t="inlineStr">
        <is>
          <t>Your numbers</t>
        </is>
      </c>
      <c r="C5" s="5" t="inlineStr">
        <is>
          <t>Value</t>
        </is>
      </c>
      <c r="D5" s="5" t="inlineStr">
        <is>
          <t>Notes</t>
        </is>
      </c>
    </row>
    <row r="6">
      <c r="B6" s="6" t="inlineStr">
        <is>
          <t>Purchase price</t>
        </is>
      </c>
      <c r="C6" s="7" t="n">
        <v>360600</v>
      </c>
      <c r="D6" s="8" t="inlineStr">
        <is>
          <t>Example: US median home value (Census ACS 2024)</t>
        </is>
      </c>
    </row>
    <row r="7">
      <c r="B7" s="6" t="inlineStr">
        <is>
          <t>Down payment</t>
        </is>
      </c>
      <c r="C7" s="9" t="n">
        <v>0.2</v>
      </c>
      <c r="D7" s="8" t="inlineStr">
        <is>
          <t>Investment loans commonly need 15–25% down</t>
        </is>
      </c>
    </row>
    <row r="8">
      <c r="B8" s="6" t="inlineStr">
        <is>
          <t>Interest rate</t>
        </is>
      </c>
      <c r="C8" s="10" t="n">
        <v>0.0732</v>
      </c>
      <c r="D8" s="8" t="inlineStr">
        <is>
          <t>Example: Freddie Mac 30-yr average, 2026-10-22. Investor loans often price higher</t>
        </is>
      </c>
    </row>
    <row r="9">
      <c r="B9" s="6" t="inlineStr">
        <is>
          <t>Loan term (years)</t>
        </is>
      </c>
      <c r="C9" s="11" t="n">
        <v>30</v>
      </c>
      <c r="D9" s="8" t="inlineStr"/>
    </row>
    <row r="10">
      <c r="B10" s="6" t="inlineStr">
        <is>
          <t>Closing costs</t>
        </is>
      </c>
      <c r="C10" s="7" t="n">
        <v>10818</v>
      </c>
      <c r="D10" s="8" t="inlineStr">
        <is>
          <t>Example: 3% of price. Use your Loan Estimate</t>
        </is>
      </c>
    </row>
    <row r="11">
      <c r="B11" s="6" t="inlineStr">
        <is>
          <t>Monthly rent</t>
        </is>
      </c>
      <c r="C11" s="7" t="n">
        <v>1677</v>
      </c>
      <c r="D11" s="8" t="inlineStr">
        <is>
          <t>Example: US median 3-bed gross rent (Census ACS 2024). Use real comps</t>
        </is>
      </c>
    </row>
    <row r="12">
      <c r="B12" s="6" t="inlineStr">
        <is>
          <t>Property tax per year</t>
        </is>
      </c>
      <c r="C12" s="7" t="n">
        <v>3211</v>
      </c>
      <c r="D12" s="8" t="inlineStr">
        <is>
          <t>Example: US median real estate taxes (Census ACS 2024)</t>
        </is>
      </c>
    </row>
    <row r="13">
      <c r="B13" s="6" t="inlineStr">
        <is>
          <t>Insurance per year</t>
        </is>
      </c>
      <c r="C13" s="7" t="n">
        <v>1803</v>
      </c>
      <c r="D13" s="8" t="inlineStr">
        <is>
          <t>Example: 0.5% of price. Get a landlord policy quote</t>
        </is>
      </c>
    </row>
    <row r="14">
      <c r="B14" s="6" t="inlineStr">
        <is>
          <t>HOA per month</t>
        </is>
      </c>
      <c r="C14" s="7" t="n">
        <v>0</v>
      </c>
      <c r="D14" s="8" t="inlineStr"/>
    </row>
    <row r="15">
      <c r="B15" s="6" t="inlineStr">
        <is>
          <t>Vacancy (% of rent)</t>
        </is>
      </c>
      <c r="C15" s="9" t="n">
        <v>0.05</v>
      </c>
      <c r="D15" s="8" t="inlineStr">
        <is>
          <t>FirstDoor default 5% (about 18 days a year)</t>
        </is>
      </c>
    </row>
    <row r="16">
      <c r="B16" s="6" t="inlineStr">
        <is>
          <t>Maintenance (% of rent)</t>
        </is>
      </c>
      <c r="C16" s="9" t="n">
        <v>0.05</v>
      </c>
      <c r="D16" s="8" t="inlineStr">
        <is>
          <t>FirstDoor default 5%. Older homes need more</t>
        </is>
      </c>
    </row>
    <row r="17">
      <c r="B17" s="6" t="inlineStr">
        <is>
          <t>Management (% of rent)</t>
        </is>
      </c>
      <c r="C17" s="9" t="n">
        <v>0.08</v>
      </c>
      <c r="D17" s="8" t="inlineStr">
        <is>
          <t>FirstDoor default 8%. Keep it even if you self-manage</t>
        </is>
      </c>
    </row>
    <row r="19">
      <c r="B19" s="4" t="inlineStr">
        <is>
          <t>Results</t>
        </is>
      </c>
      <c r="C19" s="12" t="inlineStr"/>
      <c r="D19" s="12" t="n"/>
    </row>
    <row r="20">
      <c r="B20" s="6" t="inlineStr">
        <is>
          <t>Loan amount</t>
        </is>
      </c>
      <c r="C20" s="13">
        <f>C6*(1-C7)</f>
        <v/>
      </c>
      <c r="D20" s="8" t="inlineStr">
        <is>
          <t>Price minus down payment</t>
        </is>
      </c>
    </row>
    <row r="21">
      <c r="B21" s="6" t="inlineStr">
        <is>
          <t>Mortgage payment (principal + interest) /mo</t>
        </is>
      </c>
      <c r="C21" s="13">
        <f>IF(C6*(1-C7)&lt;=0,0,IF(C8=0,C20/(C9*12),PMT(C8/12,C9*12,-C20)))</f>
        <v/>
      </c>
      <c r="D21" s="8" t="inlineStr">
        <is>
          <t>Standard amortization</t>
        </is>
      </c>
    </row>
    <row r="22">
      <c r="B22" s="6" t="inlineStr">
        <is>
          <t>Operating expenses /mo</t>
        </is>
      </c>
      <c r="C22" s="13">
        <f>C12/12+C13/12+C14+C11*(C15+C16+C17)</f>
        <v/>
      </c>
      <c r="D22" s="8" t="inlineStr">
        <is>
          <t>Tax, insurance, HOA, vacancy, maintenance, management</t>
        </is>
      </c>
    </row>
    <row r="23">
      <c r="B23" s="6" t="inlineStr">
        <is>
          <t>Net operating income (NOI) /mo</t>
        </is>
      </c>
      <c r="C23" s="13">
        <f>C11-C22</f>
        <v/>
      </c>
      <c r="D23" s="8" t="inlineStr">
        <is>
          <t>Rent minus operating expenses (before the mortgage)</t>
        </is>
      </c>
    </row>
    <row r="24">
      <c r="B24" s="6" t="inlineStr">
        <is>
          <t>NOI per year</t>
        </is>
      </c>
      <c r="C24" s="13">
        <f>C23*12</f>
        <v/>
      </c>
      <c r="D24" s="8" t="inlineStr"/>
    </row>
    <row r="25">
      <c r="B25" s="6" t="inlineStr">
        <is>
          <t>Cash flow /mo</t>
        </is>
      </c>
      <c r="C25" s="14">
        <f>C23-C21</f>
        <v/>
      </c>
      <c r="D25" s="8" t="inlineStr">
        <is>
          <t>NOI minus the mortgage. Negative means you pay to own it</t>
        </is>
      </c>
    </row>
    <row r="26">
      <c r="B26" s="6" t="inlineStr">
        <is>
          <t>Cash flow per year</t>
        </is>
      </c>
      <c r="C26" s="14">
        <f>C25*12</f>
        <v/>
      </c>
      <c r="D26" s="8" t="inlineStr"/>
    </row>
    <row r="27">
      <c r="B27" s="6" t="inlineStr">
        <is>
          <t>Cash invested</t>
        </is>
      </c>
      <c r="C27" s="13">
        <f>C6*C7+C10</f>
        <v/>
      </c>
      <c r="D27" s="8" t="inlineStr">
        <is>
          <t>Down payment plus closing costs</t>
        </is>
      </c>
    </row>
    <row r="28">
      <c r="B28" s="6" t="inlineStr">
        <is>
          <t>Cap rate</t>
        </is>
      </c>
      <c r="C28" s="15">
        <f>IF(C6&gt;0,C24/C6,0)</f>
        <v/>
      </c>
      <c r="D28" s="8" t="inlineStr">
        <is>
          <t>NOI per year ÷ price. FirstDoor wants 6%+</t>
        </is>
      </c>
    </row>
    <row r="29">
      <c r="B29" s="6" t="inlineStr">
        <is>
          <t>Cash-on-cash return</t>
        </is>
      </c>
      <c r="C29" s="16">
        <f>IF(C27&gt;0,C26/C27,0)</f>
        <v/>
      </c>
      <c r="D29" s="8" t="inlineStr">
        <is>
          <t>Cash flow per year ÷ cash invested. 8%+ strong, under 4% weak</t>
        </is>
      </c>
    </row>
    <row r="30">
      <c r="B30" s="6" t="inlineStr">
        <is>
          <t>DSCR (NOI ÷ principal + interest)</t>
        </is>
      </c>
      <c r="C30" s="17">
        <f>IF(C21&gt;0,C23/C21,99)</f>
        <v/>
      </c>
      <c r="D30" s="8" t="inlineStr">
        <is>
          <t>FirstDoor wants 1.25+; under 1.00 means rent does not cover the loan after expenses</t>
        </is>
      </c>
    </row>
    <row r="31">
      <c r="B31" s="6" t="inlineStr">
        <is>
          <t>Rent-to-price (1% rule)</t>
        </is>
      </c>
      <c r="C31" s="15">
        <f>IF(C6&gt;0,C11/C6,0)</f>
        <v/>
      </c>
      <c r="D31" s="8" t="inlineStr">
        <is>
          <t>1.00% or more passes the 1% rule</t>
        </is>
      </c>
    </row>
    <row r="32">
      <c r="B32" s="6" t="inlineStr">
        <is>
          <t>Break-even rent /mo</t>
        </is>
      </c>
      <c r="C32" s="13">
        <f>IF((C15+C16+C17)&lt;1,(C21+C12/12+C13/12+C14)/(1-(C15+C16+C17)),"n/a")</f>
        <v/>
      </c>
      <c r="D32" s="8" t="inlineStr">
        <is>
          <t>Lowest rent where cash flow is $0</t>
        </is>
      </c>
    </row>
    <row r="34">
      <c r="B34" s="4" t="inlineStr">
        <is>
          <t>FirstDoor score (0–8 points)</t>
        </is>
      </c>
      <c r="C34" s="5" t="inlineStr">
        <is>
          <t>Points</t>
        </is>
      </c>
      <c r="D34" s="12" t="n"/>
    </row>
    <row r="35">
      <c r="B35" s="6" t="inlineStr">
        <is>
          <t>Cash flow: $200+/mo = 2, $0+ = 1</t>
        </is>
      </c>
      <c r="C35" s="18">
        <f>IF(C25&gt;=200,2,IF(C25&gt;=0,1,0))</f>
        <v/>
      </c>
      <c r="D35" s="19" t="n"/>
    </row>
    <row r="36">
      <c r="B36" s="6" t="inlineStr">
        <is>
          <t>Cash-on-cash: 8%+ = 2, 4%+ = 1</t>
        </is>
      </c>
      <c r="C36" s="18">
        <f>IF(C29&gt;=0.08,2,IF(C29&gt;=0.04,1,0))</f>
        <v/>
      </c>
      <c r="D36" s="19" t="n"/>
    </row>
    <row r="37">
      <c r="B37" s="6" t="inlineStr">
        <is>
          <t>DSCR: 1.25+ = 2, 1.00+ = 1</t>
        </is>
      </c>
      <c r="C37" s="18">
        <f>IF(C30&gt;=1.25,2,IF(C30&gt;=1,1,0))</f>
        <v/>
      </c>
      <c r="D37" s="19" t="n"/>
    </row>
    <row r="38">
      <c r="B38" s="6" t="inlineStr">
        <is>
          <t>Cap rate: 6%+ = 1</t>
        </is>
      </c>
      <c r="C38" s="18">
        <f>IF(C28&gt;=0.06,1,0)</f>
        <v/>
      </c>
      <c r="D38" s="19" t="n"/>
    </row>
    <row r="39">
      <c r="B39" s="6" t="inlineStr">
        <is>
          <t>1% rule: rent ≥ 1% of price = 1</t>
        </is>
      </c>
      <c r="C39" s="18">
        <f>IF(C31&gt;=0.01,1,0)</f>
        <v/>
      </c>
      <c r="D39" s="19" t="n"/>
    </row>
    <row r="40">
      <c r="B40" s="20" t="inlineStr">
        <is>
          <t>Total points</t>
        </is>
      </c>
      <c r="C40" s="20">
        <f>SUM(C35:C39)</f>
        <v/>
      </c>
    </row>
    <row r="41">
      <c r="B41" s="21" t="inlineStr">
        <is>
          <t>Verdict</t>
        </is>
      </c>
      <c r="C41" s="21">
        <f>IF(C40&gt;=6,"Good",IF(C40&gt;=3,"Okay","Pass"))</f>
        <v/>
      </c>
      <c r="D41" s="22" t="inlineStr">
        <is>
          <t>6–8 points = Good, 3–5 = Okay, 0–2 = Pass</t>
        </is>
      </c>
    </row>
    <row r="43">
      <c r="B43" s="4" t="inlineStr">
        <is>
          <t>Next step</t>
        </is>
      </c>
      <c r="C43" s="12" t="n"/>
      <c r="D43" s="12" t="n"/>
    </row>
    <row r="44">
      <c r="B44" s="23">
        <f>HYPERLINK("https://usefirstdoor.com/?price="&amp;ROUND(C6,0)&amp;"&amp;downPct="&amp;ROUND(C7*100,2)&amp;"&amp;rate="&amp;ROUND(C8*100,3)&amp;"&amp;termYears="&amp;C9&amp;"&amp;closing="&amp;ROUND(C10,0)&amp;"&amp;rent="&amp;ROUND(C11,0)&amp;"&amp;taxYr="&amp;ROUND(C12,0)&amp;"&amp;insYr="&amp;ROUND(C13,0)&amp;"&amp;hoa="&amp;ROUND(C14,0)&amp;"&amp;vacancyPct="&amp;ROUND(C15*100,2)&amp;"&amp;maintPct="&amp;ROUND(C16*100,2)&amp;"&amp;mgmtPct="&amp;ROUND(C17*100,2)&amp;"&amp;utm_source=spreadsheet&amp;utm_medium=xlsx#calculator","Open this deal in FirstDoor (free) ›")</f>
        <v/>
      </c>
    </row>
    <row r="45">
      <c r="B45" s="24" t="inlineStr">
        <is>
          <t>See the red flags in plain English. FirstDoor Pro adds what-if stress tests, a 5-year projection, saved deals side by side and a lender-ready PDF.</t>
        </is>
      </c>
    </row>
    <row r="46">
      <c r="B46" s="25">
        <f>HYPERLINK("https://usefirstdoor.com/methodology?utm_source=spreadsheet","How every formula works ›")</f>
        <v/>
      </c>
    </row>
  </sheetData>
  <dataValidations count="1">
    <dataValidation sqref="C6:C17" showDropDown="0" showInputMessage="0" showErrorMessage="1" allowBlank="0" error="Enter a number of 0 or more.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B1" s="26" t="inlineStr">
        <is>
          <t>How the numbers work</t>
        </is>
      </c>
    </row>
    <row r="3">
      <c r="B3" s="27" t="inlineStr">
        <is>
          <t>Mortgage payment</t>
        </is>
      </c>
      <c r="C3" s="28" t="inlineStr">
        <is>
          <t>PMT(rate ÷ 12, years × 12, loan). Principal and interest only; tax, insurance and HOA are counted in operating expenses.</t>
        </is>
      </c>
    </row>
    <row r="4">
      <c r="B4" s="27" t="inlineStr">
        <is>
          <t>Operating expenses</t>
        </is>
      </c>
      <c r="C4" s="28" t="inlineStr">
        <is>
          <t>Property tax ÷ 12 + insurance ÷ 12 + HOA + rent × (vacancy % + maintenance % + management %).</t>
        </is>
      </c>
    </row>
    <row r="5">
      <c r="B5" s="27" t="inlineStr">
        <is>
          <t>NOI</t>
        </is>
      </c>
      <c r="C5" s="28" t="inlineStr">
        <is>
          <t>Rent − operating expenses. Excludes the mortgage, so it describes the property, not your loan.</t>
        </is>
      </c>
    </row>
    <row r="6">
      <c r="B6" s="27" t="inlineStr">
        <is>
          <t>Cash flow</t>
        </is>
      </c>
      <c r="C6" s="28" t="inlineStr">
        <is>
          <t>NOI − mortgage payment. Pre-tax, before depreciation.</t>
        </is>
      </c>
    </row>
    <row r="7">
      <c r="B7" s="27" t="inlineStr">
        <is>
          <t>Cap rate</t>
        </is>
      </c>
      <c r="C7" s="28" t="inlineStr">
        <is>
          <t>Annual NOI ÷ purchase price.</t>
        </is>
      </c>
    </row>
    <row r="8">
      <c r="B8" s="27" t="inlineStr">
        <is>
          <t>Cash-on-cash return</t>
        </is>
      </c>
      <c r="C8" s="28" t="inlineStr">
        <is>
          <t>Annual cash flow ÷ (down payment + closing costs).</t>
        </is>
      </c>
    </row>
    <row r="9">
      <c r="B9" s="27" t="inlineStr">
        <is>
          <t>DSCR</t>
        </is>
      </c>
      <c r="C9" s="28" t="inlineStr">
        <is>
          <t>Monthly NOI ÷ principal and interest. Stricter than the lender version (gross rent ÷ PITIA).</t>
        </is>
      </c>
    </row>
    <row r="10">
      <c r="B10" s="27" t="inlineStr">
        <is>
          <t>1% rule</t>
        </is>
      </c>
      <c r="C10" s="28" t="inlineStr">
        <is>
          <t>Monthly rent ÷ price. A quick screen only; it ignores expenses and financing.</t>
        </is>
      </c>
    </row>
    <row r="11">
      <c r="B11" s="27" t="inlineStr">
        <is>
          <t>Break-even rent</t>
        </is>
      </c>
      <c r="C11" s="28" t="inlineStr">
        <is>
          <t>(Principal and interest + tax ÷ 12 + insurance ÷ 12 + HOA) ÷ (1 − vacancy − maintenance − management).</t>
        </is>
      </c>
    </row>
    <row r="12">
      <c r="B12" s="27" t="inlineStr">
        <is>
          <t>Score</t>
        </is>
      </c>
      <c r="C12" s="28" t="inlineStr">
        <is>
          <t>Cash flow 0–2, cash-on-cash 0–2, DSCR 0–2, cap rate 0–1, 1% rule 0–1. 6+ Good, 3–5 Okay, 0–2 Pass.</t>
        </is>
      </c>
    </row>
    <row r="13">
      <c r="B13" s="27" t="inlineStr">
        <is>
          <t>Example inputs</t>
        </is>
      </c>
      <c r="C13" s="28" t="inlineStr">
        <is>
          <t>US median home value, 3-bed rent and property tax from the U.S. Census Bureau 2024 American Community Survey; rate from Freddie Mac PMMS (2026-10-22). Replace them with your listing.</t>
        </is>
      </c>
    </row>
    <row r="14">
      <c r="B14" s="27" t="inlineStr">
        <is>
          <t>Made by</t>
        </is>
      </c>
      <c r="C14" s="28" t="inlineStr">
        <is>
          <t>FirstDoor, https://usefirstdoor.com. Free to use and share. Not financial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FirstDoor</dc:creator>
  <dc:title xmlns:dc="http://purl.org/dc/elements/1.1/">FirstDoor rental property analysis spreadsheet</dc:title>
  <dcterms:created xmlns:dcterms="http://purl.org/dc/terms/" xmlns:xsi="http://www.w3.org/2001/XMLSchema-instance" xsi:type="dcterms:W3CDTF">2026-10-24T10:24:20Z</dcterms:created>
  <dcterms:modified xmlns:dcterms="http://purl.org/dc/terms/" xmlns:xsi="http://www.w3.org/2001/XMLSchema-instance" xsi:type="dcterms:W3CDTF">2026-10-24T10:24:20Z</dcterms:modified>
</cp:coreProperties>
</file>